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z_Personale_Stipendi2\_Marco\Progetto obiettivo\PROGETTI 2026 RIF. 2025\"/>
    </mc:Choice>
  </mc:AlternateContent>
  <xr:revisionPtr revIDLastSave="0" documentId="8_{D58EE9B0-E495-441D-95C2-32B6280719E2}" xr6:coauthVersionLast="47" xr6:coauthVersionMax="47" xr10:uidLastSave="{00000000-0000-0000-0000-000000000000}"/>
  <bookViews>
    <workbookView xWindow="28680" yWindow="-120" windowWidth="29040" windowHeight="15720" activeTab="1" xr2:uid="{8A561CCE-5124-42E3-BF31-481E7EF9B32E}"/>
  </bookViews>
  <sheets>
    <sheet name="Ita" sheetId="1" r:id="rId1"/>
    <sheet name="Deu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2" l="1"/>
  <c r="C14" i="2"/>
  <c r="C13" i="2"/>
  <c r="B13" i="2"/>
  <c r="B16" i="2" s="1"/>
  <c r="C12" i="2"/>
  <c r="C11" i="2"/>
  <c r="C10" i="2"/>
  <c r="C16" i="2" s="1"/>
  <c r="D11" i="2" s="1"/>
  <c r="E4" i="2"/>
  <c r="C4" i="2"/>
  <c r="B4" i="2"/>
  <c r="H2" i="1"/>
  <c r="H3" i="1"/>
  <c r="H4" i="1"/>
  <c r="H5" i="1"/>
  <c r="H6" i="1"/>
  <c r="H7" i="1"/>
  <c r="D16" i="1"/>
  <c r="D11" i="1"/>
  <c r="D12" i="1"/>
  <c r="D13" i="1"/>
  <c r="D14" i="1"/>
  <c r="D15" i="1"/>
  <c r="D10" i="1"/>
  <c r="E4" i="1"/>
  <c r="C16" i="1"/>
  <c r="C11" i="1"/>
  <c r="C12" i="1"/>
  <c r="C13" i="1"/>
  <c r="C14" i="1"/>
  <c r="C15" i="1"/>
  <c r="C10" i="1"/>
  <c r="D13" i="2" l="1"/>
  <c r="D14" i="2"/>
  <c r="D12" i="2"/>
  <c r="D15" i="2"/>
  <c r="D10" i="2"/>
  <c r="B13" i="1"/>
  <c r="D16" i="2" l="1"/>
  <c r="B16" i="1"/>
  <c r="D4" i="2" l="1"/>
  <c r="D4" i="1"/>
</calcChain>
</file>

<file path=xl/sharedStrings.xml><?xml version="1.0" encoding="utf-8"?>
<sst xmlns="http://schemas.openxmlformats.org/spreadsheetml/2006/main" count="42" uniqueCount="36">
  <si>
    <t>Gesamtanzahl der Bediensteten</t>
  </si>
  <si>
    <t>GRADO DI DIFFERENZIAZIONE PERSONALE NON DIRIGENZIALE</t>
  </si>
  <si>
    <t>Numero complessivo personale non dirigenziale</t>
  </si>
  <si>
    <t>Ammontare del premio complessivo annualmente stanziato</t>
  </si>
  <si>
    <t>Ammontare del premio complessivo annualmente erogato</t>
  </si>
  <si>
    <t>Ammontare del premio mediamente percepito</t>
  </si>
  <si>
    <r>
      <t>Valore percentuale dell’importo erogato al personale non dirigenziale rispetto al totale dell’importo dei premi complessivamente erogati a tutto il personale
(</t>
    </r>
    <r>
      <rPr>
        <i/>
        <sz val="9"/>
        <color theme="1"/>
        <rFont val="Verdana"/>
        <family val="2"/>
      </rPr>
      <t>dirigenziale e non</t>
    </r>
    <r>
      <rPr>
        <sz val="11"/>
        <color theme="1"/>
        <rFont val="Verdana"/>
        <family val="2"/>
      </rPr>
      <t>)</t>
    </r>
  </si>
  <si>
    <t>Höhe der jährlich bereitgestellten Gesamtprämie</t>
  </si>
  <si>
    <t>Gesamtbetrag der jährlich ausgezahlten Prämie</t>
  </si>
  <si>
    <t>Durchschnittliche Höhe der erhaltenen Prämie</t>
  </si>
  <si>
    <t xml:space="preserve">Prozentualer Anteil des an das nicht leitende Personal ausgezahlten Betrags am Gesamtbetrag der an das gesamte Personal ausgezahlten Prämien
(leitende und nicht leitende Mitarbeiter) </t>
  </si>
  <si>
    <t>GRAD DER DIFFERENZIERUNG NICHT LEITENDES PERSONAL</t>
  </si>
  <si>
    <t>Totale</t>
  </si>
  <si>
    <t>contratto</t>
  </si>
  <si>
    <t>fondo produttività senza oneri</t>
  </si>
  <si>
    <t>fondo produttività con oneri</t>
  </si>
  <si>
    <t>percentuale</t>
  </si>
  <si>
    <t>A - medici</t>
  </si>
  <si>
    <t>FS - sanitari non medici</t>
  </si>
  <si>
    <t>FP - dirigenza tecnico assistenziale</t>
  </si>
  <si>
    <t>FV - dirigenza amministrativa</t>
  </si>
  <si>
    <t>PO - posizioni organizzative</t>
  </si>
  <si>
    <t>N - restante personale</t>
  </si>
  <si>
    <t>Categoria</t>
  </si>
  <si>
    <t>Percentuale</t>
  </si>
  <si>
    <t>A - ärztliche sanitäre Leiter</t>
  </si>
  <si>
    <t>FS - nicht ärztliche sanitäre Leiter</t>
  </si>
  <si>
    <t>FP - Pflegeführungskräfte</t>
  </si>
  <si>
    <t>FV - Verwaltungsführungskräfte</t>
  </si>
  <si>
    <t>PO - Stabstelle</t>
  </si>
  <si>
    <t>N - restliche Personal</t>
  </si>
  <si>
    <t>Gesamt</t>
  </si>
  <si>
    <t>Vertrag</t>
  </si>
  <si>
    <t>Leistungslohn ohne Nebenkosten</t>
  </si>
  <si>
    <t>Leistungslohn inkl. Nebenkosten</t>
  </si>
  <si>
    <t>Prozentsatz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</si>
</sst>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b/>
      <sz val="12"/>
      <color rgb="FF242424"/>
      <name val="Verdana"/>
    </font>
    <font>
      <b/>
      <sz val="12"/>
      <color theme="1"/>
      <name val="Verdana"/>
      <family val="2"/>
    </font>
    <font>
      <sz val="12"/>
      <color theme="1"/>
      <name val="Aptos Narrow"/>
      <family val="2"/>
      <scheme val="minor"/>
    </font>
    <font>
      <sz val="12"/>
      <color theme="1"/>
      <name val="Verdana"/>
    </font>
    <font>
      <sz val="12"/>
      <color theme="1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i/>
      <sz val="9"/>
      <color theme="1"/>
      <name val="Verdana"/>
      <family val="2"/>
    </font>
    <font>
      <b/>
      <sz val="12"/>
      <color rgb="FF242424"/>
      <name val="Verdana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F4E7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43" fontId="3" fillId="0" borderId="0" xfId="2" applyFont="1"/>
    <xf numFmtId="43" fontId="3" fillId="0" borderId="0" xfId="0" applyNumberFormat="1" applyFont="1"/>
    <xf numFmtId="43" fontId="7" fillId="0" borderId="1" xfId="2" applyFont="1" applyBorder="1" applyAlignment="1">
      <alignment horizontal="right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/>
    <xf numFmtId="10" fontId="3" fillId="0" borderId="0" xfId="1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0" xfId="0" applyAlignment="1">
      <alignment wrapText="1"/>
    </xf>
    <xf numFmtId="10" fontId="0" fillId="0" borderId="0" xfId="0" applyNumberFormat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7" fillId="0" borderId="1" xfId="1" applyNumberFormat="1" applyFont="1" applyBorder="1" applyAlignment="1">
      <alignment horizontal="right" vertical="center" wrapText="1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Categorie e percentuali premi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Ita!$H$1</c:f>
              <c:strCache>
                <c:ptCount val="1"/>
                <c:pt idx="0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2B-4A61-8B32-3A43B067F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2B-4A61-8B32-3A43B067F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2B-4A61-8B32-3A43B067F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2B-4A61-8B32-3A43B067F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2B-4A61-8B32-3A43B067F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62B-4A61-8B32-3A43B067FE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Ita!$G$2:$G$7</c:f>
              <c:strCache>
                <c:ptCount val="6"/>
                <c:pt idx="0">
                  <c:v>A - medici</c:v>
                </c:pt>
                <c:pt idx="1">
                  <c:v>FS - sanitari non medici</c:v>
                </c:pt>
                <c:pt idx="2">
                  <c:v>FP - dirigenza tecnico assistenziale</c:v>
                </c:pt>
                <c:pt idx="3">
                  <c:v>FV - dirigenza amministrativa</c:v>
                </c:pt>
                <c:pt idx="4">
                  <c:v>PO - posizioni organizzative</c:v>
                </c:pt>
                <c:pt idx="5">
                  <c:v>N - restante personale</c:v>
                </c:pt>
              </c:strCache>
            </c:strRef>
          </c:cat>
          <c:val>
            <c:numRef>
              <c:f>Ita!$H$2:$H$7</c:f>
              <c:numCache>
                <c:formatCode>0.00%</c:formatCode>
                <c:ptCount val="6"/>
                <c:pt idx="0">
                  <c:v>0.46188533494111239</c:v>
                </c:pt>
                <c:pt idx="1">
                  <c:v>8.4871265355419917E-2</c:v>
                </c:pt>
                <c:pt idx="2">
                  <c:v>6.4128057835048475E-3</c:v>
                </c:pt>
                <c:pt idx="3">
                  <c:v>4.0225985333002069E-2</c:v>
                </c:pt>
                <c:pt idx="4">
                  <c:v>5.2160603762671873E-3</c:v>
                </c:pt>
                <c:pt idx="5">
                  <c:v>0.40138854821069353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8-4DBE-8B44-2A319E99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Ita!$D$9</c:f>
              <c:strCache>
                <c:ptCount val="1"/>
                <c:pt idx="0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29-480A-9BA5-AABDDE539F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29-480A-9BA5-AABDDE539F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4629-480A-9BA5-AABDDE539F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29-480A-9BA5-AABDDE539F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4629-480A-9BA5-AABDDE539F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629-480A-9BA5-AABDDE539F20}"/>
              </c:ext>
            </c:extLst>
          </c:dPt>
          <c:dLbls>
            <c:dLbl>
              <c:idx val="0"/>
              <c:layout>
                <c:manualLayout>
                  <c:x val="-0.19603695951955766"/>
                  <c:y val="1.3026518881619568E-2"/>
                </c:manualLayout>
              </c:layout>
              <c:tx>
                <c:rich>
                  <a:bodyPr/>
                  <a:lstStyle/>
                  <a:p>
                    <a:fld id="{255A39CA-3283-4C1C-B284-BB5209C2AEF6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[NOME CATEGORIA]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6961FBF8-A0F9-4061-AF41-67489B1CBC7F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629-480A-9BA5-AABDDE539F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B5C42B8-01D1-40D0-BA26-60BD3212DDE2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[NOME CATEGORIA]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9A7A3A33-159A-403A-A9FA-BB0EAC300457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629-480A-9BA5-AABDDE539F20}"/>
                </c:ext>
              </c:extLst>
            </c:dLbl>
            <c:dLbl>
              <c:idx val="2"/>
              <c:layout>
                <c:manualLayout>
                  <c:x val="7.8563386078208786E-2"/>
                  <c:y val="1.56175722972988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29-480A-9BA5-AABDDE539F20}"/>
                </c:ext>
              </c:extLst>
            </c:dLbl>
            <c:dLbl>
              <c:idx val="3"/>
              <c:layout>
                <c:manualLayout>
                  <c:x val="-0.15643559065054102"/>
                  <c:y val="-2.123910134367040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9-480A-9BA5-AABDDE539F20}"/>
                </c:ext>
              </c:extLst>
            </c:dLbl>
            <c:dLbl>
              <c:idx val="4"/>
              <c:layout>
                <c:manualLayout>
                  <c:x val="-0.13870340100576553"/>
                  <c:y val="-9.25322695951663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29-480A-9BA5-AABDDE539F20}"/>
                </c:ext>
              </c:extLst>
            </c:dLbl>
            <c:dLbl>
              <c:idx val="5"/>
              <c:layout>
                <c:manualLayout>
                  <c:x val="0.22537068860193654"/>
                  <c:y val="9.2711590242791062E-2"/>
                </c:manualLayout>
              </c:layout>
              <c:tx>
                <c:rich>
                  <a:bodyPr/>
                  <a:lstStyle/>
                  <a:p>
                    <a:fld id="{841FB691-718C-4D2E-8BDD-9695A688AF8A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[NOME CATEGORIA]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; </a:t>
                    </a:r>
                    <a:fld id="{844A4B80-723B-49FE-983B-E38DAF997057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[VALORE]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629-480A-9BA5-AABDDE539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Ita!$A$10:$A$15</c:f>
              <c:strCache>
                <c:ptCount val="6"/>
                <c:pt idx="0">
                  <c:v>A - medici</c:v>
                </c:pt>
                <c:pt idx="1">
                  <c:v>FS - sanitari non medici</c:v>
                </c:pt>
                <c:pt idx="2">
                  <c:v>FP - dirigenza tecnico assistenziale</c:v>
                </c:pt>
                <c:pt idx="3">
                  <c:v>FV - dirigenza amministrativa</c:v>
                </c:pt>
                <c:pt idx="4">
                  <c:v>PO - posizioni organizzative</c:v>
                </c:pt>
                <c:pt idx="5">
                  <c:v>N - restante personale</c:v>
                </c:pt>
              </c:strCache>
            </c:strRef>
          </c:cat>
          <c:val>
            <c:numRef>
              <c:f>Ita!$D$10:$D$15</c:f>
              <c:numCache>
                <c:formatCode>0.00%</c:formatCode>
                <c:ptCount val="6"/>
                <c:pt idx="0">
                  <c:v>0.46188533494111239</c:v>
                </c:pt>
                <c:pt idx="1">
                  <c:v>8.4871265355419917E-2</c:v>
                </c:pt>
                <c:pt idx="2">
                  <c:v>6.4128057835048475E-3</c:v>
                </c:pt>
                <c:pt idx="3">
                  <c:v>4.0225985333002069E-2</c:v>
                </c:pt>
                <c:pt idx="4">
                  <c:v>5.2160603762671873E-3</c:v>
                </c:pt>
                <c:pt idx="5">
                  <c:v>0.40138854821069353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9-480A-9BA5-AABDDE539F2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Deu!$D$9</c:f>
              <c:strCache>
                <c:ptCount val="1"/>
                <c:pt idx="0">
                  <c:v>Prozentsatz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B-4672-9313-0B96CF8F53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B5B-4672-9313-0B96CF8F53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5B-4672-9313-0B96CF8F53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B5B-4672-9313-0B96CF8F53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B-4672-9313-0B96CF8F53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B-4672-9313-0B96CF8F53A1}"/>
              </c:ext>
            </c:extLst>
          </c:dPt>
          <c:dLbls>
            <c:dLbl>
              <c:idx val="0"/>
              <c:layout>
                <c:manualLayout>
                  <c:x val="-0.21796857976296552"/>
                  <c:y val="2.1031381806759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289E59-228D-498E-B87C-F3FC6D231427}" type="CATEGORYNAME">
                      <a:rPr lang="en-US" sz="1050" b="1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[NOME CATEGORIA]</a:t>
                    </a:fld>
                    <a:r>
                      <a:rPr lang="en-US" sz="1050" b="1" baseline="0">
                        <a:solidFill>
                          <a:schemeClr val="bg1"/>
                        </a:solidFill>
                      </a:rPr>
                      <a:t>
</a:t>
                    </a:r>
                    <a:fld id="{5D8B0E54-2321-4B83-BF6B-BA66B95EB9E8}" type="PERCENTAGE">
                      <a:rPr lang="en-US" sz="1050" b="1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[PERCENTUALE]</a:t>
                    </a:fld>
                    <a:endParaRPr lang="en-US" sz="1050" b="1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03101050042397"/>
                      <c:h val="0.103730654330884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5B-4672-9313-0B96CF8F53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6D66EE-DDB9-4D60-A0CA-43C8E34EA4AC}" type="CATEGORYNAME">
                      <a:rPr lang="en-US" b="1">
                        <a:solidFill>
                          <a:schemeClr val="bg1"/>
                        </a:solidFill>
                      </a:rPr>
                      <a:pPr/>
                      <a:t>[NOME CATEGORIA]</a:t>
                    </a:fld>
                    <a:r>
                      <a:rPr lang="en-US" b="1" baseline="0">
                        <a:solidFill>
                          <a:schemeClr val="bg1"/>
                        </a:solidFill>
                      </a:rPr>
                      <a:t>
</a:t>
                    </a:r>
                    <a:fld id="{3FAB6E89-8757-4005-B35F-9D4F42D14331}" type="PERCENTAGE">
                      <a:rPr lang="en-US" b="1" baseline="0">
                        <a:solidFill>
                          <a:schemeClr val="bg1"/>
                        </a:solidFill>
                      </a:rPr>
                      <a:pPr/>
                      <a:t>[PERCENTUALE]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B5B-4672-9313-0B96CF8F53A1}"/>
                </c:ext>
              </c:extLst>
            </c:dLbl>
            <c:dLbl>
              <c:idx val="2"/>
              <c:layout>
                <c:manualLayout>
                  <c:x val="7.4951819015472015E-2"/>
                  <c:y val="1.81154408454891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04EED6-E063-46E9-A0FF-136A11FCDC4B}" type="CATEGORYNAME">
                      <a:rPr lang="en-US"/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[NOME CATEGORIA]</a:t>
                    </a:fld>
                    <a:r>
                      <a:rPr lang="en-US" baseline="0"/>
                      <a:t>
</a:t>
                    </a:r>
                    <a:fld id="{6189B46A-AEDB-4971-8D60-55D8D0DC8989}" type="PERCENTAGE">
                      <a:rPr lang="en-US" sz="1050" baseline="0"/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[PERCENTUALE]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02203887631365"/>
                      <c:h val="6.786775208502579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B5B-4672-9313-0B96CF8F53A1}"/>
                </c:ext>
              </c:extLst>
            </c:dLbl>
            <c:dLbl>
              <c:idx val="3"/>
              <c:layout>
                <c:manualLayout>
                  <c:x val="-0.1399211963092421"/>
                  <c:y val="1.56465777147368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22DDE39-B5D9-42DE-A980-44C48FAC5718}" type="CATEGORYNAME">
                      <a:rPr lang="en-US" sz="1000"/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[NOME CATEGORIA]</a:t>
                    </a:fld>
                    <a:r>
                      <a:rPr lang="en-US" baseline="0"/>
                      <a:t>
</a:t>
                    </a:r>
                    <a:fld id="{7CD8332C-036A-4FCA-A188-904E8F6FE517}" type="PERCENTAGE">
                      <a:rPr lang="en-US" sz="1200" baseline="0"/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[PERCENTUALE]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36336229080566"/>
                      <c:h val="9.698512873930928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B5B-4672-9313-0B96CF8F53A1}"/>
                </c:ext>
              </c:extLst>
            </c:dLbl>
            <c:dLbl>
              <c:idx val="4"/>
              <c:layout>
                <c:manualLayout>
                  <c:x val="-0.15423645061207394"/>
                  <c:y val="-0.1063156812740113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F52C8B5-2277-4C88-BB67-10249BEB65D7}" type="CATEGORYNAME">
                      <a:rPr lang="en-US" sz="1050"/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[NOME CATEGORIA]</a:t>
                    </a:fld>
                    <a:r>
                      <a:rPr lang="en-US" sz="1050" baseline="0"/>
                      <a:t>
</a:t>
                    </a:r>
                    <a:fld id="{43703D98-1834-4652-AF6D-61D02EABA865}" type="PERCENTAGE">
                      <a:rPr lang="en-US" sz="1050" baseline="0"/>
                      <a:pPr>
                        <a:defRPr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</a:defRPr>
                      </a:pPr>
                      <a:t>[PERCENTUALE]</a:t>
                    </a:fld>
                    <a:endParaRPr lang="en-US" sz="105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22524173047888"/>
                      <c:h val="0.111543817066451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B5B-4672-9313-0B96CF8F53A1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A4803D-4E2E-4BB1-B17F-5E93E70880E4}" type="CATEGORYNAME">
                      <a:rPr lang="en-US" sz="1100">
                        <a:solidFill>
                          <a:schemeClr val="bg1"/>
                        </a:solidFill>
                      </a:rPr>
                      <a:pPr algn="ctr">
                        <a:defRPr lang="en-US"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[NOME CATEGORIA]</a:t>
                    </a:fld>
                    <a:r>
                      <a:rPr lang="en-US" sz="1100" baseline="0">
                        <a:solidFill>
                          <a:schemeClr val="bg1"/>
                        </a:solidFill>
                      </a:rPr>
                      <a:t>
</a:t>
                    </a:r>
                    <a:fld id="{CDBE2C7D-D980-4AC4-AB0B-F7B68C732EB8}" type="PERCENTAGE">
                      <a:rPr lang="en-US" sz="1100" baseline="0">
                        <a:solidFill>
                          <a:schemeClr val="bg1"/>
                        </a:solidFill>
                      </a:rPr>
                      <a:pPr algn="ctr">
                        <a:defRPr lang="en-US"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[PERCENTUALE]</a:t>
                    </a:fld>
                    <a:endParaRPr lang="en-US" sz="1100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44694225907388"/>
                      <c:h val="0.141947211189632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5B-4672-9313-0B96CF8F5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Deu!$A$10:$A$15</c:f>
              <c:strCache>
                <c:ptCount val="6"/>
                <c:pt idx="0">
                  <c:v>A - ärztliche sanitäre Leiter</c:v>
                </c:pt>
                <c:pt idx="1">
                  <c:v>FS - nicht ärztliche sanitäre Leiter</c:v>
                </c:pt>
                <c:pt idx="2">
                  <c:v>FP - Pflegeführungskräfte</c:v>
                </c:pt>
                <c:pt idx="3">
                  <c:v>FV - Verwaltungsführungskräfte</c:v>
                </c:pt>
                <c:pt idx="4">
                  <c:v>PO - Stabstelle</c:v>
                </c:pt>
                <c:pt idx="5">
                  <c:v>N - restliche Personal</c:v>
                </c:pt>
              </c:strCache>
            </c:strRef>
          </c:cat>
          <c:val>
            <c:numRef>
              <c:f>Deu!$D$10:$D$15</c:f>
              <c:numCache>
                <c:formatCode>0.00%</c:formatCode>
                <c:ptCount val="6"/>
                <c:pt idx="0">
                  <c:v>0.46188533494111239</c:v>
                </c:pt>
                <c:pt idx="1">
                  <c:v>8.4871265355419917E-2</c:v>
                </c:pt>
                <c:pt idx="2">
                  <c:v>6.4128057835048475E-3</c:v>
                </c:pt>
                <c:pt idx="3">
                  <c:v>4.0225985333002069E-2</c:v>
                </c:pt>
                <c:pt idx="4">
                  <c:v>5.2160603762671873E-3</c:v>
                </c:pt>
                <c:pt idx="5">
                  <c:v>0.40138854821069353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B-4672-9313-0B96CF8F53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426426</xdr:colOff>
      <xdr:row>0</xdr:row>
      <xdr:rowOff>36635</xdr:rowOff>
    </xdr:from>
    <xdr:to>
      <xdr:col>19</xdr:col>
      <xdr:colOff>227135</xdr:colOff>
      <xdr:row>19</xdr:row>
      <xdr:rowOff>432288</xdr:rowOff>
    </xdr:to>
    <xdr:graphicFrame macro="">
      <xdr:nvGraphicFramePr>
        <xdr:cNvPr id="2" name="Grafico_Torta_Categorie_Percentuali">
          <a:extLst>
            <a:ext uri="{FF2B5EF4-FFF2-40B4-BE49-F238E27FC236}">
              <a16:creationId xmlns:a16="http://schemas.microsoft.com/office/drawing/2014/main" id="{C089EA81-34B2-C916-FD6B-9563FCCAC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139210</xdr:colOff>
      <xdr:row>16</xdr:row>
      <xdr:rowOff>130418</xdr:rowOff>
    </xdr:from>
    <xdr:to>
      <xdr:col>4</xdr:col>
      <xdr:colOff>14653</xdr:colOff>
      <xdr:row>23</xdr:row>
      <xdr:rowOff>593479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39E0897B-50B8-ED4D-7C0C-9C42C1301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17</xdr:row>
      <xdr:rowOff>23812</xdr:rowOff>
    </xdr:from>
    <xdr:to>
      <xdr:col>4</xdr:col>
      <xdr:colOff>19050</xdr:colOff>
      <xdr:row>44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BA9F10-1D2D-63D9-332D-86546C2FC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0ACF-8B7A-4931-95C0-8A974F773FCD}">
  <dimension ref="A1:M16"/>
  <sheetViews>
    <sheetView topLeftCell="A19" zoomScale="130" zoomScaleNormal="130" workbookViewId="0">
      <selection activeCell="B25" sqref="B25"/>
    </sheetView>
  </sheetViews>
  <sheetFormatPr defaultColWidth="9.140625" defaultRowHeight="46.5" customHeight="1" x14ac:dyDescent="0.25"/>
  <cols>
    <col min="1" max="1" width="35.5703125" style="2" bestFit="1" customWidth="1"/>
    <col min="2" max="2" width="29" style="2" bestFit="1" customWidth="1"/>
    <col min="3" max="3" width="27" style="2" bestFit="1" customWidth="1"/>
    <col min="4" max="4" width="17.140625" style="2" bestFit="1" customWidth="1"/>
    <col min="5" max="5" width="63.28515625" style="2" bestFit="1" customWidth="1"/>
    <col min="6" max="6" width="45.85546875" style="2" customWidth="1"/>
    <col min="7" max="7" width="32.42578125" style="2" bestFit="1" customWidth="1"/>
    <col min="8" max="8" width="11.85546875" style="2" bestFit="1" customWidth="1"/>
    <col min="9" max="16384" width="9.140625" style="2"/>
  </cols>
  <sheetData>
    <row r="1" spans="1:13" ht="15.75" x14ac:dyDescent="0.25">
      <c r="G1" s="21" t="s">
        <v>23</v>
      </c>
      <c r="H1" s="21" t="s">
        <v>24</v>
      </c>
    </row>
    <row r="2" spans="1:13" ht="15.75" x14ac:dyDescent="0.25">
      <c r="A2" s="24" t="s">
        <v>1</v>
      </c>
      <c r="B2" s="25"/>
      <c r="C2" s="25"/>
      <c r="D2" s="25"/>
      <c r="E2" s="11">
        <v>2025</v>
      </c>
      <c r="F2" s="1"/>
      <c r="G2" s="22" t="s">
        <v>17</v>
      </c>
      <c r="H2" s="23">
        <f t="shared" ref="H2:H7" si="0">D10</f>
        <v>0.46188533494111239</v>
      </c>
      <c r="I2" s="1"/>
      <c r="J2" s="1"/>
      <c r="K2" s="1"/>
      <c r="L2" s="1"/>
      <c r="M2" s="1"/>
    </row>
    <row r="3" spans="1:13" s="5" customFormat="1" ht="57" x14ac:dyDescent="0.25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G3" s="22" t="s">
        <v>18</v>
      </c>
      <c r="H3" s="23">
        <f t="shared" si="0"/>
        <v>8.4871265355419917E-2</v>
      </c>
      <c r="I3" s="6"/>
      <c r="J3" s="6"/>
      <c r="K3" s="6"/>
      <c r="L3" s="6"/>
      <c r="M3" s="6"/>
    </row>
    <row r="4" spans="1:13" ht="15.75" x14ac:dyDescent="0.25">
      <c r="A4" s="12">
        <v>9336</v>
      </c>
      <c r="B4" s="17">
        <v>15253688.699999999</v>
      </c>
      <c r="C4" s="13">
        <v>15237060.890000001</v>
      </c>
      <c r="D4" s="13">
        <f>(C4/A4)*1</f>
        <v>1632.0759308054842</v>
      </c>
      <c r="E4" s="18">
        <f>(B4*1.35)/C16</f>
        <v>0.40138854821069353</v>
      </c>
      <c r="G4" s="22" t="s">
        <v>19</v>
      </c>
      <c r="H4" s="23">
        <f t="shared" si="0"/>
        <v>6.4128057835048475E-3</v>
      </c>
      <c r="I4" s="3"/>
      <c r="J4" s="3"/>
      <c r="K4" s="3"/>
      <c r="L4" s="3"/>
      <c r="M4" s="3"/>
    </row>
    <row r="5" spans="1:13" ht="15.75" x14ac:dyDescent="0.25">
      <c r="G5" s="22" t="s">
        <v>20</v>
      </c>
      <c r="H5" s="23">
        <f t="shared" si="0"/>
        <v>4.0225985333002069E-2</v>
      </c>
    </row>
    <row r="6" spans="1:13" ht="15.75" x14ac:dyDescent="0.25">
      <c r="G6" s="22" t="s">
        <v>21</v>
      </c>
      <c r="H6" s="23">
        <f t="shared" si="0"/>
        <v>5.2160603762671873E-3</v>
      </c>
    </row>
    <row r="7" spans="1:13" ht="15.75" x14ac:dyDescent="0.25">
      <c r="G7" s="22" t="s">
        <v>22</v>
      </c>
      <c r="H7" s="23">
        <f t="shared" si="0"/>
        <v>0.40138854821069353</v>
      </c>
    </row>
    <row r="8" spans="1:13" ht="15.75" x14ac:dyDescent="0.25">
      <c r="G8"/>
      <c r="H8"/>
    </row>
    <row r="9" spans="1:13" ht="15.75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13" ht="15.75" x14ac:dyDescent="0.25">
      <c r="A10" s="2" t="s">
        <v>17</v>
      </c>
      <c r="B10" s="15">
        <v>17552705.84</v>
      </c>
      <c r="C10" s="19">
        <f>B10*1.35</f>
        <v>23696152.884</v>
      </c>
      <c r="D10" s="20">
        <f>C10/$C$16</f>
        <v>0.46188533494111239</v>
      </c>
    </row>
    <row r="11" spans="1:13" ht="15.75" x14ac:dyDescent="0.25">
      <c r="A11" s="2" t="s">
        <v>18</v>
      </c>
      <c r="B11" s="15">
        <v>3225303.43</v>
      </c>
      <c r="C11" s="19">
        <f t="shared" ref="C11:C15" si="1">B11*1.35</f>
        <v>4354159.6305000009</v>
      </c>
      <c r="D11" s="20">
        <f t="shared" ref="D11:D15" si="2">C11/$C$16</f>
        <v>8.4871265355419917E-2</v>
      </c>
    </row>
    <row r="12" spans="1:13" ht="15.75" x14ac:dyDescent="0.25">
      <c r="A12" s="2" t="s">
        <v>19</v>
      </c>
      <c r="B12" s="15">
        <v>243701.38</v>
      </c>
      <c r="C12" s="19">
        <f t="shared" si="1"/>
        <v>328996.86300000001</v>
      </c>
      <c r="D12" s="20">
        <f t="shared" si="2"/>
        <v>6.4128057835048475E-3</v>
      </c>
    </row>
    <row r="13" spans="1:13" ht="15.75" x14ac:dyDescent="0.25">
      <c r="A13" s="2" t="s">
        <v>20</v>
      </c>
      <c r="B13" s="15">
        <f>1392971.95+135708.08</f>
        <v>1528680.03</v>
      </c>
      <c r="C13" s="19">
        <f t="shared" si="1"/>
        <v>2063718.0405000001</v>
      </c>
      <c r="D13" s="20">
        <f t="shared" si="2"/>
        <v>4.0225985333002069E-2</v>
      </c>
    </row>
    <row r="14" spans="1:13" ht="15.75" x14ac:dyDescent="0.25">
      <c r="A14" s="2" t="s">
        <v>21</v>
      </c>
      <c r="B14" s="15">
        <v>198222.3</v>
      </c>
      <c r="C14" s="19">
        <f t="shared" si="1"/>
        <v>267600.10499999998</v>
      </c>
      <c r="D14" s="20">
        <f t="shared" si="2"/>
        <v>5.2160603762671873E-3</v>
      </c>
    </row>
    <row r="15" spans="1:13" ht="15.75" x14ac:dyDescent="0.25">
      <c r="A15" s="2" t="s">
        <v>22</v>
      </c>
      <c r="B15" s="15">
        <v>15253688.699999999</v>
      </c>
      <c r="C15" s="19">
        <f t="shared" si="1"/>
        <v>20592479.745000001</v>
      </c>
      <c r="D15" s="20">
        <f t="shared" si="2"/>
        <v>0.40138854821069353</v>
      </c>
    </row>
    <row r="16" spans="1:13" ht="15.75" x14ac:dyDescent="0.25">
      <c r="A16" s="2" t="s">
        <v>12</v>
      </c>
      <c r="B16" s="16">
        <f>SUM(B10:B15)</f>
        <v>38002301.68</v>
      </c>
      <c r="C16" s="16">
        <f>SUM(C10:C15)</f>
        <v>51303107.268000007</v>
      </c>
      <c r="D16" s="20">
        <f>SUM(D10:D15)</f>
        <v>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D89E-665F-40C2-946B-EFD812772A39}">
  <dimension ref="A2:E16"/>
  <sheetViews>
    <sheetView tabSelected="1" workbookViewId="0">
      <selection activeCell="E31" sqref="E31"/>
    </sheetView>
  </sheetViews>
  <sheetFormatPr defaultColWidth="9.140625" defaultRowHeight="15" x14ac:dyDescent="0.2"/>
  <cols>
    <col min="1" max="1" width="38.7109375" style="4" customWidth="1"/>
    <col min="2" max="2" width="32.85546875" style="4" customWidth="1"/>
    <col min="3" max="3" width="33.140625" style="4" customWidth="1"/>
    <col min="4" max="4" width="35" style="4" customWidth="1"/>
    <col min="5" max="5" width="51.85546875" style="4" customWidth="1"/>
    <col min="6" max="16384" width="9.140625" style="4"/>
  </cols>
  <sheetData>
    <row r="2" spans="1:5" x14ac:dyDescent="0.2">
      <c r="A2" s="24" t="s">
        <v>11</v>
      </c>
      <c r="B2" s="25"/>
      <c r="C2" s="25"/>
      <c r="D2" s="25"/>
      <c r="E2" s="11">
        <v>2025</v>
      </c>
    </row>
    <row r="3" spans="1:5" ht="71.25" x14ac:dyDescent="0.2">
      <c r="A3" s="7" t="s">
        <v>0</v>
      </c>
      <c r="B3" s="8" t="s">
        <v>7</v>
      </c>
      <c r="C3" s="9" t="s">
        <v>8</v>
      </c>
      <c r="D3" s="8" t="s">
        <v>9</v>
      </c>
      <c r="E3" s="10" t="s">
        <v>10</v>
      </c>
    </row>
    <row r="4" spans="1:5" x14ac:dyDescent="0.2">
      <c r="A4" s="12">
        <v>9336</v>
      </c>
      <c r="B4" s="14">
        <f>Ita!B4</f>
        <v>15253688.699999999</v>
      </c>
      <c r="C4" s="13">
        <f>Ita!C4</f>
        <v>15237060.890000001</v>
      </c>
      <c r="D4" s="13">
        <f>(C4/A4)*1</f>
        <v>1632.0759308054842</v>
      </c>
      <c r="E4" s="26">
        <f>Ita!E4</f>
        <v>0.40138854821069353</v>
      </c>
    </row>
    <row r="9" spans="1:5" ht="15.75" x14ac:dyDescent="0.25">
      <c r="A9" s="2" t="s">
        <v>32</v>
      </c>
      <c r="B9" s="2" t="s">
        <v>33</v>
      </c>
      <c r="C9" s="2" t="s">
        <v>34</v>
      </c>
      <c r="D9" s="2" t="s">
        <v>35</v>
      </c>
    </row>
    <row r="10" spans="1:5" ht="15.75" x14ac:dyDescent="0.25">
      <c r="A10" s="2" t="s">
        <v>25</v>
      </c>
      <c r="B10" s="15">
        <v>17552705.84</v>
      </c>
      <c r="C10" s="19">
        <f>B10*1.35</f>
        <v>23696152.884</v>
      </c>
      <c r="D10" s="20">
        <f>C10/$C$16</f>
        <v>0.46188533494111239</v>
      </c>
    </row>
    <row r="11" spans="1:5" ht="15.75" x14ac:dyDescent="0.25">
      <c r="A11" s="2" t="s">
        <v>26</v>
      </c>
      <c r="B11" s="15">
        <v>3225303.43</v>
      </c>
      <c r="C11" s="19">
        <f t="shared" ref="C11:C15" si="0">B11*1.35</f>
        <v>4354159.6305000009</v>
      </c>
      <c r="D11" s="20">
        <f t="shared" ref="D11:D15" si="1">C11/$C$16</f>
        <v>8.4871265355419917E-2</v>
      </c>
    </row>
    <row r="12" spans="1:5" ht="15.75" x14ac:dyDescent="0.25">
      <c r="A12" s="2" t="s">
        <v>27</v>
      </c>
      <c r="B12" s="15">
        <v>243701.38</v>
      </c>
      <c r="C12" s="19">
        <f t="shared" si="0"/>
        <v>328996.86300000001</v>
      </c>
      <c r="D12" s="20">
        <f t="shared" si="1"/>
        <v>6.4128057835048475E-3</v>
      </c>
    </row>
    <row r="13" spans="1:5" ht="15.75" x14ac:dyDescent="0.25">
      <c r="A13" s="2" t="s">
        <v>28</v>
      </c>
      <c r="B13" s="15">
        <f>1392971.95+135708.08</f>
        <v>1528680.03</v>
      </c>
      <c r="C13" s="19">
        <f t="shared" si="0"/>
        <v>2063718.0405000001</v>
      </c>
      <c r="D13" s="20">
        <f t="shared" si="1"/>
        <v>4.0225985333002069E-2</v>
      </c>
    </row>
    <row r="14" spans="1:5" ht="15.75" x14ac:dyDescent="0.25">
      <c r="A14" s="2" t="s">
        <v>29</v>
      </c>
      <c r="B14" s="15">
        <v>198222.3</v>
      </c>
      <c r="C14" s="19">
        <f t="shared" si="0"/>
        <v>267600.10499999998</v>
      </c>
      <c r="D14" s="20">
        <f t="shared" si="1"/>
        <v>5.2160603762671873E-3</v>
      </c>
    </row>
    <row r="15" spans="1:5" ht="15.75" x14ac:dyDescent="0.25">
      <c r="A15" s="2" t="s">
        <v>30</v>
      </c>
      <c r="B15" s="15">
        <v>15253688.699999999</v>
      </c>
      <c r="C15" s="19">
        <f t="shared" si="0"/>
        <v>20592479.745000001</v>
      </c>
      <c r="D15" s="20">
        <f t="shared" si="1"/>
        <v>0.40138854821069353</v>
      </c>
    </row>
    <row r="16" spans="1:5" ht="15.75" x14ac:dyDescent="0.25">
      <c r="A16" s="2" t="s">
        <v>31</v>
      </c>
      <c r="B16" s="16">
        <f>SUM(B10:B15)</f>
        <v>38002301.68</v>
      </c>
      <c r="C16" s="16">
        <f>SUM(C10:C15)</f>
        <v>51303107.268000007</v>
      </c>
      <c r="D16" s="20">
        <f>SUM(D10:D15)</f>
        <v>1</v>
      </c>
    </row>
  </sheetData>
  <mergeCells count="1">
    <mergeCell ref="A2:D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5de93b-736b-40e6-bf08-34dc17b0f60a">
      <Terms xmlns="http://schemas.microsoft.com/office/infopath/2007/PartnerControls"/>
    </lcf76f155ced4ddcb4097134ff3c332f>
    <TaxCatchAll xmlns="913c536e-2e37-4655-bacc-68ef56b10f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3B0B5D86D1384E8BF20290C807789F" ma:contentTypeVersion="10" ma:contentTypeDescription="Creare un nuovo documento." ma:contentTypeScope="" ma:versionID="f3e3b009a6a30202dbbef8814f227b4b">
  <xsd:schema xmlns:xsd="http://www.w3.org/2001/XMLSchema" xmlns:xs="http://www.w3.org/2001/XMLSchema" xmlns:p="http://schemas.microsoft.com/office/2006/metadata/properties" xmlns:ns2="a95de93b-736b-40e6-bf08-34dc17b0f60a" xmlns:ns3="913c536e-2e37-4655-bacc-68ef56b10f23" targetNamespace="http://schemas.microsoft.com/office/2006/metadata/properties" ma:root="true" ma:fieldsID="4da509aeb712c1fa86ce8a68a8dab4b9" ns2:_="" ns3:_="">
    <xsd:import namespace="a95de93b-736b-40e6-bf08-34dc17b0f60a"/>
    <xsd:import namespace="913c536e-2e37-4655-bacc-68ef56b1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de93b-736b-40e6-bf08-34dc17b0f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dbcf0e6-5571-4afb-b754-064bc010b7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c536e-2e37-4655-bacc-68ef56b10f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bb98cf-9733-4835-9c32-62ea98d8f901}" ma:internalName="TaxCatchAll" ma:showField="CatchAllData" ma:web="913c536e-2e37-4655-bacc-68ef56b1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17164-5394-45CB-94AD-FDCF89147272}">
  <ds:schemaRefs>
    <ds:schemaRef ds:uri="http://schemas.microsoft.com/office/2006/metadata/properties"/>
    <ds:schemaRef ds:uri="http://schemas.microsoft.com/office/infopath/2007/PartnerControls"/>
    <ds:schemaRef ds:uri="a95de93b-736b-40e6-bf08-34dc17b0f60a"/>
    <ds:schemaRef ds:uri="913c536e-2e37-4655-bacc-68ef56b10f23"/>
  </ds:schemaRefs>
</ds:datastoreItem>
</file>

<file path=customXml/itemProps2.xml><?xml version="1.0" encoding="utf-8"?>
<ds:datastoreItem xmlns:ds="http://schemas.openxmlformats.org/officeDocument/2006/customXml" ds:itemID="{E4878176-9E67-49C5-A6A7-D2864582F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de93b-736b-40e6-bf08-34dc17b0f60a"/>
    <ds:schemaRef ds:uri="913c536e-2e37-4655-bacc-68ef56b1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111F9D-3BE2-4B36-8A5B-54F8D6F19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Ita</vt:lpstr>
      <vt:lpstr>Deu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Basili Dr. Flavia</dc:creator>
  <cp:keywords/>
  <dc:description/>
  <cp:lastModifiedBy>Debertol Marco</cp:lastModifiedBy>
  <cp:revision/>
  <dcterms:created xsi:type="dcterms:W3CDTF">2026-06-19T06:32:18Z</dcterms:created>
  <dcterms:modified xsi:type="dcterms:W3CDTF">2026-06-23T12:56:17Z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0x010100383B0B5D86D1384E8BF20290C807789F</vt:lpwstr>
  </property>
  <property fmtid="{D5CDD505-2E9C-101B-9397-08002B2CF9AE}" pid="3" name="MediaServiceImageTags">
    <vt:lpwstr/>
  </property>
</Properties>
</file>